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<sst xmlns="http://schemas.openxmlformats.org/spreadsheetml/2006/main" count="167" uniqueCount="76">
  <si>
    <t>Procurement Plan for the year 2009-10 (Equipment and Goods)</t>
  </si>
  <si>
    <t>S. No.</t>
  </si>
  <si>
    <t>Items</t>
  </si>
  <si>
    <t>Method of procurement</t>
  </si>
  <si>
    <t>Unit</t>
  </si>
  <si>
    <t>Quantity to be procured 
(Nos.)</t>
  </si>
  <si>
    <t>Unit Cost (Rs.)</t>
  </si>
  <si>
    <t>Estimated Value 
(in Rs. Crore)</t>
  </si>
  <si>
    <t>Preparation of Specifications and Bid Document</t>
  </si>
  <si>
    <t>No Objection of Bid documents by the World Bank</t>
  </si>
  <si>
    <t>Publication of IFB in Newspapers and UNDB/ dgMarket and beginning of sale of bid document</t>
  </si>
  <si>
    <t>Receipt and Opening of Bids</t>
  </si>
  <si>
    <t>Submission of BER to Bank for No Objection</t>
  </si>
  <si>
    <t>Receipt of No Objection of Bank for BER</t>
  </si>
  <si>
    <t>Issue of contract award notice</t>
  </si>
  <si>
    <t>Signing of the contract</t>
  </si>
  <si>
    <t>Delivery to start by (date)</t>
  </si>
  <si>
    <t>100% delivery complete</t>
  </si>
  <si>
    <t xml:space="preserve">A) Diagnostic Kits </t>
  </si>
  <si>
    <t xml:space="preserve">HIV (Elisa) </t>
  </si>
  <si>
    <t>ICB</t>
  </si>
  <si>
    <t>Tests</t>
  </si>
  <si>
    <t>HBV (Elisa)</t>
  </si>
  <si>
    <t>HBV (Rapid)</t>
  </si>
  <si>
    <t>HCV (Rapid)</t>
  </si>
  <si>
    <t xml:space="preserve">HIV (Rapid)                                                                                            </t>
  </si>
  <si>
    <t>already done</t>
  </si>
  <si>
    <t>Sub-Total</t>
  </si>
  <si>
    <t xml:space="preserve">B) Equipment </t>
  </si>
  <si>
    <t>Blood Transportation Vans</t>
  </si>
  <si>
    <t>Nos.</t>
  </si>
  <si>
    <t>Blood Transportation Boxes</t>
  </si>
  <si>
    <t>Blood Mobile Vans</t>
  </si>
  <si>
    <t>Refrigerated Centrifuge</t>
  </si>
  <si>
    <t xml:space="preserve">Blood Bank Refrigerator (300 bags capacity) </t>
  </si>
  <si>
    <t>Deep Freezer (-40 deg C )</t>
  </si>
  <si>
    <t>Deep Freezer (-80 deg C)</t>
  </si>
  <si>
    <t>Platelet Agitator &amp; Incubator</t>
  </si>
  <si>
    <t>Sterile Connecting Device</t>
  </si>
  <si>
    <t>Cell Counter</t>
  </si>
  <si>
    <t>Coagulometer</t>
  </si>
  <si>
    <t>Laminar Air Flow Bench (Bio-Safety Cabinet)</t>
  </si>
  <si>
    <t>Donor Couch</t>
  </si>
  <si>
    <t xml:space="preserve">Bio-Mixer </t>
  </si>
  <si>
    <t>Di-electric Tube Sealer</t>
  </si>
  <si>
    <t>Plasma Thawing Bath</t>
  </si>
  <si>
    <t>Cryo Bath</t>
  </si>
  <si>
    <t xml:space="preserve">C) Blood Bags </t>
  </si>
  <si>
    <t>Single Blood Bags (350 ml)</t>
  </si>
  <si>
    <t>Double Blood Bags (350 ml)</t>
  </si>
  <si>
    <t>Quadruple Blood Bags (SAGM) (350 ml)</t>
  </si>
  <si>
    <t>D) Color Coded Drug Kits</t>
  </si>
  <si>
    <t>Kit 1</t>
  </si>
  <si>
    <t>Kit 2</t>
  </si>
  <si>
    <t>Kit 3</t>
  </si>
  <si>
    <t>Kit 4</t>
  </si>
  <si>
    <t>Kit 5</t>
  </si>
  <si>
    <t>Kit 6</t>
  </si>
  <si>
    <t>Kit 7</t>
  </si>
  <si>
    <t>E) Diagnostic Kits (TI)</t>
  </si>
  <si>
    <t>RPR Kits</t>
  </si>
  <si>
    <t>TPHA Kits</t>
  </si>
  <si>
    <t>F) OST Drugs</t>
  </si>
  <si>
    <t xml:space="preserve">OST Drugs </t>
  </si>
  <si>
    <t>to be ascertained</t>
  </si>
  <si>
    <t>--</t>
  </si>
  <si>
    <t>G) IEC</t>
  </si>
  <si>
    <t xml:space="preserve">Printing and Supply of IEC material such Operational Guidelines and Training Manuals etc.  </t>
  </si>
  <si>
    <t>NS</t>
  </si>
  <si>
    <t>as per requirements</t>
  </si>
  <si>
    <t xml:space="preserve"> Total </t>
  </si>
  <si>
    <t>NATIONAL AIDS CONTROL PROJECT-III</t>
  </si>
  <si>
    <t xml:space="preserve">HCV (Elisa)        </t>
  </si>
  <si>
    <t>Estimated Value (Million USD)</t>
  </si>
  <si>
    <t>not yet finalized</t>
  </si>
  <si>
    <t>Pooled Fund - As on May 15,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</si>
</sst>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\-mmm\-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b/>
      <sz val="14"/>
      <color indexed="8"/>
      <name val="Calibri"/>
      <family val="2"/>
    </font>
    <font>
      <sz val="12"/>
      <color indexed="53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5" fontId="10" fillId="0" borderId="10" xfId="0" applyNumberFormat="1" applyFont="1" applyFill="1" applyBorder="1" applyAlignment="1">
      <alignment vertical="top" wrapText="1"/>
    </xf>
    <xf numFmtId="15" fontId="10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15" fontId="6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/>
    </xf>
    <xf numFmtId="15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/>
    </xf>
    <xf numFmtId="2" fontId="4" fillId="0" borderId="10" xfId="0" applyNumberFormat="1" applyFont="1" applyFill="1" applyBorder="1" applyAlignment="1">
      <alignment vertical="top"/>
    </xf>
    <xf numFmtId="15" fontId="3" fillId="0" borderId="10" xfId="0" applyNumberFormat="1" applyFont="1" applyFill="1" applyBorder="1" applyAlignment="1">
      <alignment vertical="top" wrapText="1"/>
    </xf>
    <xf numFmtId="15" fontId="3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top"/>
    </xf>
    <xf numFmtId="2" fontId="6" fillId="0" borderId="10" xfId="0" applyNumberFormat="1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164" fontId="7" fillId="0" borderId="10" xfId="0" applyNumberFormat="1" applyFont="1" applyFill="1" applyBorder="1" applyAlignment="1">
      <alignment vertical="top" wrapText="1"/>
    </xf>
    <xf numFmtId="15" fontId="7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vertical="top" wrapText="1"/>
    </xf>
    <xf numFmtId="15" fontId="8" fillId="0" borderId="10" xfId="0" applyNumberFormat="1" applyFont="1" applyFill="1" applyBorder="1" applyAlignment="1">
      <alignment vertical="top" wrapText="1"/>
    </xf>
    <xf numFmtId="15" fontId="7" fillId="0" borderId="10" xfId="0" applyNumberFormat="1" applyFont="1" applyFill="1" applyBorder="1" applyAlignment="1">
      <alignment vertical="top" wrapText="1"/>
    </xf>
    <xf numFmtId="15" fontId="7" fillId="0" borderId="10" xfId="0" applyNumberFormat="1" applyFont="1" applyFill="1" applyBorder="1" applyAlignment="1" quotePrefix="1">
      <alignment horizontal="center" vertical="top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/>
    </xf>
    <xf numFmtId="15" fontId="6" fillId="0" borderId="10" xfId="0" applyNumberFormat="1" applyFont="1" applyFill="1" applyBorder="1" applyAlignment="1">
      <alignment vertical="top" wrapText="1"/>
    </xf>
    <xf numFmtId="15" fontId="6" fillId="0" borderId="10" xfId="0" applyNumberFormat="1" applyFont="1" applyFill="1" applyBorder="1" applyAlignment="1" quotePrefix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vertical="top"/>
    </xf>
    <xf numFmtId="1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Fill="1" applyBorder="1" applyAlignment="1" quotePrefix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Fill="1" applyBorder="1" applyAlignment="1" quotePrefix="1">
      <alignment horizontal="center" vertical="top" wrapText="1"/>
    </xf>
    <xf numFmtId="0" fontId="7" fillId="0" borderId="10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140625" defaultRowHeight="15"/>
  <cols>
    <col min="1" max="1" width="9.28125" style="0" bestFit="1" customWidth="1"/>
    <col min="2" max="2" width="17.57421875" style="0" customWidth="1"/>
    <col min="3" max="4" width="9.28125" style="0" bestFit="1" customWidth="1"/>
    <col min="5" max="5" width="9.8515625" style="0" bestFit="1" customWidth="1"/>
    <col min="6" max="6" width="9.28125" style="0" bestFit="1" customWidth="1"/>
    <col min="7" max="7" width="10.7109375" style="0" customWidth="1"/>
    <col min="8" max="8" width="10.57421875" style="0" customWidth="1"/>
    <col min="9" max="9" width="14.421875" style="0" customWidth="1"/>
    <col min="10" max="10" width="11.7109375" style="0" customWidth="1"/>
    <col min="11" max="11" width="15.57421875" style="0" bestFit="1" customWidth="1"/>
    <col min="12" max="12" width="11.57421875" style="0" bestFit="1" customWidth="1"/>
    <col min="13" max="13" width="12.140625" style="0" customWidth="1"/>
    <col min="14" max="14" width="10.00390625" style="0" bestFit="1" customWidth="1"/>
    <col min="15" max="17" width="10.57421875" style="0" bestFit="1" customWidth="1"/>
    <col min="18" max="18" width="10.7109375" style="0" bestFit="1" customWidth="1"/>
  </cols>
  <sheetData>
    <row r="1" spans="1:18" ht="18.75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8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8.75">
      <c r="A3" s="3" t="s">
        <v>75</v>
      </c>
      <c r="B3" s="1"/>
      <c r="C3" s="2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</row>
    <row r="4" spans="1:18" ht="134.25" customHeight="1">
      <c r="A4" s="4" t="s">
        <v>1</v>
      </c>
      <c r="B4" s="4" t="s">
        <v>2</v>
      </c>
      <c r="C4" s="5" t="s">
        <v>3</v>
      </c>
      <c r="D4" s="4" t="s">
        <v>4</v>
      </c>
      <c r="E4" s="5" t="s">
        <v>5</v>
      </c>
      <c r="F4" s="5" t="s">
        <v>6</v>
      </c>
      <c r="G4" s="5" t="s">
        <v>7</v>
      </c>
      <c r="H4" s="4" t="s">
        <v>73</v>
      </c>
      <c r="I4" s="5" t="s">
        <v>8</v>
      </c>
      <c r="J4" s="5" t="s">
        <v>9</v>
      </c>
      <c r="K4" s="5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</row>
    <row r="5" spans="1:18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6" spans="1:18" ht="15.75">
      <c r="A6" s="6" t="s">
        <v>18</v>
      </c>
      <c r="B6" s="7"/>
      <c r="C6" s="8"/>
      <c r="D6" s="7"/>
      <c r="E6" s="7"/>
      <c r="F6" s="7"/>
      <c r="G6" s="7"/>
      <c r="H6" s="7"/>
      <c r="I6" s="9"/>
      <c r="J6" s="9"/>
      <c r="K6" s="9"/>
      <c r="L6" s="9"/>
      <c r="M6" s="10"/>
      <c r="N6" s="9"/>
      <c r="O6" s="9"/>
      <c r="P6" s="9"/>
      <c r="Q6" s="9"/>
      <c r="R6" s="9"/>
    </row>
    <row r="7" spans="1:18" ht="15.75">
      <c r="A7" s="11">
        <v>1</v>
      </c>
      <c r="B7" s="12" t="s">
        <v>19</v>
      </c>
      <c r="C7" s="11" t="s">
        <v>20</v>
      </c>
      <c r="D7" s="12" t="s">
        <v>21</v>
      </c>
      <c r="E7" s="12">
        <v>4637088</v>
      </c>
      <c r="F7" s="13">
        <v>6</v>
      </c>
      <c r="G7" s="13">
        <f aca="true" t="shared" si="0" ref="G7:G12">(E7*F7)/10000000</f>
        <v>2.7822528</v>
      </c>
      <c r="H7" s="14">
        <f>G7*10/42</f>
        <v>0.662441142857143</v>
      </c>
      <c r="I7" s="15">
        <v>39923</v>
      </c>
      <c r="J7" s="15">
        <v>39933</v>
      </c>
      <c r="K7" s="15">
        <v>39940</v>
      </c>
      <c r="L7" s="15">
        <v>39989</v>
      </c>
      <c r="M7" s="15">
        <v>40004</v>
      </c>
      <c r="N7" s="15">
        <v>40009</v>
      </c>
      <c r="O7" s="15">
        <v>40014</v>
      </c>
      <c r="P7" s="15">
        <v>40030</v>
      </c>
      <c r="Q7" s="15">
        <v>40086</v>
      </c>
      <c r="R7" s="15">
        <v>40421</v>
      </c>
    </row>
    <row r="8" spans="1:18" ht="15.75">
      <c r="A8" s="11">
        <v>2</v>
      </c>
      <c r="B8" s="12" t="s">
        <v>22</v>
      </c>
      <c r="C8" s="11" t="s">
        <v>20</v>
      </c>
      <c r="D8" s="12" t="s">
        <v>21</v>
      </c>
      <c r="E8" s="12">
        <v>4612128</v>
      </c>
      <c r="F8" s="13">
        <v>8</v>
      </c>
      <c r="G8" s="13">
        <f t="shared" si="0"/>
        <v>3.6897024</v>
      </c>
      <c r="H8" s="14">
        <f>G8*10/42</f>
        <v>0.8785005714285715</v>
      </c>
      <c r="I8" s="15">
        <v>39923</v>
      </c>
      <c r="J8" s="15">
        <v>39933</v>
      </c>
      <c r="K8" s="15">
        <v>39940</v>
      </c>
      <c r="L8" s="15">
        <v>39989</v>
      </c>
      <c r="M8" s="15">
        <v>40004</v>
      </c>
      <c r="N8" s="15">
        <v>40009</v>
      </c>
      <c r="O8" s="15">
        <v>40014</v>
      </c>
      <c r="P8" s="15">
        <v>40030</v>
      </c>
      <c r="Q8" s="15">
        <v>40086</v>
      </c>
      <c r="R8" s="15">
        <v>40421</v>
      </c>
    </row>
    <row r="9" spans="1:18" ht="15.75">
      <c r="A9" s="11">
        <v>3</v>
      </c>
      <c r="B9" s="12" t="s">
        <v>72</v>
      </c>
      <c r="C9" s="11" t="s">
        <v>20</v>
      </c>
      <c r="D9" s="12" t="s">
        <v>21</v>
      </c>
      <c r="E9" s="12">
        <v>4637088</v>
      </c>
      <c r="F9" s="13">
        <v>9</v>
      </c>
      <c r="G9" s="13">
        <f t="shared" si="0"/>
        <v>4.1733792</v>
      </c>
      <c r="H9" s="14">
        <f>G9*10/42</f>
        <v>0.9936617142857143</v>
      </c>
      <c r="I9" s="15">
        <v>39923</v>
      </c>
      <c r="J9" s="15">
        <v>39933</v>
      </c>
      <c r="K9" s="15">
        <v>39940</v>
      </c>
      <c r="L9" s="15">
        <v>39989</v>
      </c>
      <c r="M9" s="15">
        <v>40004</v>
      </c>
      <c r="N9" s="15">
        <v>40009</v>
      </c>
      <c r="O9" s="15">
        <v>40014</v>
      </c>
      <c r="P9" s="15">
        <v>40030</v>
      </c>
      <c r="Q9" s="15">
        <v>40086</v>
      </c>
      <c r="R9" s="15">
        <v>40421</v>
      </c>
    </row>
    <row r="10" spans="1:18" ht="15.75">
      <c r="A10" s="11">
        <v>4</v>
      </c>
      <c r="B10" s="12" t="s">
        <v>23</v>
      </c>
      <c r="C10" s="11" t="s">
        <v>20</v>
      </c>
      <c r="D10" s="12" t="s">
        <v>21</v>
      </c>
      <c r="E10" s="12">
        <v>1092480</v>
      </c>
      <c r="F10" s="13">
        <v>7.5</v>
      </c>
      <c r="G10" s="13">
        <f t="shared" si="0"/>
        <v>0.81936</v>
      </c>
      <c r="H10" s="14">
        <f>G10*10/42</f>
        <v>0.19508571428571428</v>
      </c>
      <c r="I10" s="15">
        <v>39923</v>
      </c>
      <c r="J10" s="15">
        <v>39933</v>
      </c>
      <c r="K10" s="15">
        <v>39940</v>
      </c>
      <c r="L10" s="15">
        <v>39989</v>
      </c>
      <c r="M10" s="15">
        <v>40004</v>
      </c>
      <c r="N10" s="15">
        <v>40009</v>
      </c>
      <c r="O10" s="15">
        <v>40014</v>
      </c>
      <c r="P10" s="15">
        <v>40030</v>
      </c>
      <c r="Q10" s="15">
        <v>40086</v>
      </c>
      <c r="R10" s="15">
        <v>40421</v>
      </c>
    </row>
    <row r="11" spans="1:18" ht="15.75">
      <c r="A11" s="11">
        <v>5</v>
      </c>
      <c r="B11" s="12" t="s">
        <v>24</v>
      </c>
      <c r="C11" s="11" t="s">
        <v>20</v>
      </c>
      <c r="D11" s="12" t="s">
        <v>21</v>
      </c>
      <c r="E11" s="12">
        <v>1092480</v>
      </c>
      <c r="F11" s="13">
        <v>16</v>
      </c>
      <c r="G11" s="13">
        <f t="shared" si="0"/>
        <v>1.747968</v>
      </c>
      <c r="H11" s="14">
        <f>G11*10/42</f>
        <v>0.4161828571428571</v>
      </c>
      <c r="I11" s="15">
        <v>39923</v>
      </c>
      <c r="J11" s="15">
        <v>39933</v>
      </c>
      <c r="K11" s="15">
        <v>39940</v>
      </c>
      <c r="L11" s="15">
        <v>39989</v>
      </c>
      <c r="M11" s="15">
        <v>40004</v>
      </c>
      <c r="N11" s="15">
        <v>40009</v>
      </c>
      <c r="O11" s="15">
        <v>40014</v>
      </c>
      <c r="P11" s="15">
        <v>40030</v>
      </c>
      <c r="Q11" s="15">
        <v>40086</v>
      </c>
      <c r="R11" s="15">
        <v>40421</v>
      </c>
    </row>
    <row r="12" spans="1:18" ht="31.5">
      <c r="A12" s="11">
        <v>1</v>
      </c>
      <c r="B12" s="12" t="s">
        <v>25</v>
      </c>
      <c r="C12" s="11" t="s">
        <v>20</v>
      </c>
      <c r="D12" s="12" t="s">
        <v>21</v>
      </c>
      <c r="E12" s="12">
        <v>1092480</v>
      </c>
      <c r="F12" s="13">
        <v>8</v>
      </c>
      <c r="G12" s="13">
        <f t="shared" si="0"/>
        <v>0.873984</v>
      </c>
      <c r="H12" s="16">
        <f>G12/4.2</f>
        <v>0.20809142857142857</v>
      </c>
      <c r="I12" s="17" t="s">
        <v>26</v>
      </c>
      <c r="J12" s="17" t="s">
        <v>26</v>
      </c>
      <c r="K12" s="17" t="s">
        <v>26</v>
      </c>
      <c r="L12" s="15">
        <v>39951</v>
      </c>
      <c r="M12" s="15">
        <v>39963</v>
      </c>
      <c r="N12" s="15">
        <v>39971</v>
      </c>
      <c r="O12" s="15">
        <v>39979</v>
      </c>
      <c r="P12" s="15">
        <v>39994</v>
      </c>
      <c r="Q12" s="15">
        <v>40026</v>
      </c>
      <c r="R12" s="15">
        <v>40421</v>
      </c>
    </row>
    <row r="13" spans="1:18" ht="15.75">
      <c r="A13" s="4"/>
      <c r="B13" s="18" t="s">
        <v>27</v>
      </c>
      <c r="C13" s="5"/>
      <c r="D13" s="4"/>
      <c r="E13" s="6"/>
      <c r="F13" s="19"/>
      <c r="G13" s="20">
        <f>SUM(G7:G12)</f>
        <v>14.0866464</v>
      </c>
      <c r="H13" s="20">
        <f>SUM(H7:H12)</f>
        <v>3.353963428571429</v>
      </c>
      <c r="I13" s="21"/>
      <c r="J13" s="21"/>
      <c r="K13" s="21"/>
      <c r="L13" s="21"/>
      <c r="M13" s="22"/>
      <c r="N13" s="21"/>
      <c r="O13" s="21"/>
      <c r="P13" s="21"/>
      <c r="Q13" s="21"/>
      <c r="R13" s="21"/>
    </row>
    <row r="14" spans="1:18" ht="15.75">
      <c r="A14" s="6" t="s">
        <v>28</v>
      </c>
      <c r="B14" s="23"/>
      <c r="C14" s="24"/>
      <c r="D14" s="23"/>
      <c r="E14" s="2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47.25">
      <c r="A15" s="11">
        <v>1</v>
      </c>
      <c r="B15" s="13" t="s">
        <v>29</v>
      </c>
      <c r="C15" s="26" t="s">
        <v>20</v>
      </c>
      <c r="D15" s="13" t="s">
        <v>30</v>
      </c>
      <c r="E15" s="12">
        <v>250</v>
      </c>
      <c r="F15" s="12">
        <v>500000</v>
      </c>
      <c r="G15" s="13">
        <f aca="true" t="shared" si="1" ref="G15:G31">(E15*F15)/10000000</f>
        <v>12.5</v>
      </c>
      <c r="H15" s="13">
        <f aca="true" t="shared" si="2" ref="H15:H36">G15*10/42</f>
        <v>2.9761904761904763</v>
      </c>
      <c r="I15" s="15">
        <v>39923</v>
      </c>
      <c r="J15" s="15">
        <v>39933</v>
      </c>
      <c r="K15" s="15">
        <v>39940</v>
      </c>
      <c r="L15" s="15">
        <v>39989</v>
      </c>
      <c r="M15" s="15">
        <v>40004</v>
      </c>
      <c r="N15" s="15">
        <v>40009</v>
      </c>
      <c r="O15" s="15">
        <v>40014</v>
      </c>
      <c r="P15" s="15">
        <v>40030</v>
      </c>
      <c r="Q15" s="15">
        <v>40087</v>
      </c>
      <c r="R15" s="27">
        <v>40147</v>
      </c>
    </row>
    <row r="16" spans="1:18" ht="47.25">
      <c r="A16" s="11">
        <v>2</v>
      </c>
      <c r="B16" s="12" t="s">
        <v>31</v>
      </c>
      <c r="C16" s="26" t="s">
        <v>20</v>
      </c>
      <c r="D16" s="12" t="s">
        <v>30</v>
      </c>
      <c r="E16" s="12">
        <v>1000</v>
      </c>
      <c r="F16" s="12">
        <v>100000</v>
      </c>
      <c r="G16" s="13">
        <f t="shared" si="1"/>
        <v>10</v>
      </c>
      <c r="H16" s="14">
        <f t="shared" si="2"/>
        <v>2.380952380952381</v>
      </c>
      <c r="I16" s="15">
        <v>39923</v>
      </c>
      <c r="J16" s="15">
        <v>39933</v>
      </c>
      <c r="K16" s="15">
        <v>39940</v>
      </c>
      <c r="L16" s="15">
        <v>39989</v>
      </c>
      <c r="M16" s="15">
        <v>40004</v>
      </c>
      <c r="N16" s="15">
        <v>40009</v>
      </c>
      <c r="O16" s="15">
        <v>40014</v>
      </c>
      <c r="P16" s="15">
        <v>40030</v>
      </c>
      <c r="Q16" s="15">
        <v>40087</v>
      </c>
      <c r="R16" s="27">
        <v>40147</v>
      </c>
    </row>
    <row r="17" spans="1:18" ht="31.5">
      <c r="A17" s="11">
        <v>3</v>
      </c>
      <c r="B17" s="12" t="s">
        <v>32</v>
      </c>
      <c r="C17" s="26" t="s">
        <v>20</v>
      </c>
      <c r="D17" s="12" t="s">
        <v>30</v>
      </c>
      <c r="E17" s="12">
        <v>32</v>
      </c>
      <c r="F17" s="12">
        <v>7500000</v>
      </c>
      <c r="G17" s="13">
        <f t="shared" si="1"/>
        <v>24</v>
      </c>
      <c r="H17" s="14">
        <f t="shared" si="2"/>
        <v>5.714285714285714</v>
      </c>
      <c r="I17" s="15">
        <v>39923</v>
      </c>
      <c r="J17" s="15">
        <v>39933</v>
      </c>
      <c r="K17" s="15">
        <v>39940</v>
      </c>
      <c r="L17" s="15">
        <v>39989</v>
      </c>
      <c r="M17" s="15">
        <v>40004</v>
      </c>
      <c r="N17" s="15">
        <v>40009</v>
      </c>
      <c r="O17" s="15">
        <v>40014</v>
      </c>
      <c r="P17" s="15">
        <v>40030</v>
      </c>
      <c r="Q17" s="15">
        <v>40087</v>
      </c>
      <c r="R17" s="27">
        <v>40147</v>
      </c>
    </row>
    <row r="18" spans="1:18" ht="31.5">
      <c r="A18" s="11">
        <v>4</v>
      </c>
      <c r="B18" s="12" t="s">
        <v>33</v>
      </c>
      <c r="C18" s="26" t="s">
        <v>20</v>
      </c>
      <c r="D18" s="12" t="s">
        <v>30</v>
      </c>
      <c r="E18" s="12">
        <v>32</v>
      </c>
      <c r="F18" s="12">
        <v>750000</v>
      </c>
      <c r="G18" s="13">
        <f t="shared" si="1"/>
        <v>2.4</v>
      </c>
      <c r="H18" s="14">
        <f t="shared" si="2"/>
        <v>0.5714285714285714</v>
      </c>
      <c r="I18" s="15">
        <v>39923</v>
      </c>
      <c r="J18" s="15">
        <v>39933</v>
      </c>
      <c r="K18" s="15">
        <v>39940</v>
      </c>
      <c r="L18" s="15">
        <v>39989</v>
      </c>
      <c r="M18" s="15">
        <v>40004</v>
      </c>
      <c r="N18" s="15">
        <v>40009</v>
      </c>
      <c r="O18" s="15">
        <v>40014</v>
      </c>
      <c r="P18" s="15">
        <v>40030</v>
      </c>
      <c r="Q18" s="15">
        <v>40087</v>
      </c>
      <c r="R18" s="27">
        <v>40147</v>
      </c>
    </row>
    <row r="19" spans="1:18" ht="53.25" customHeight="1">
      <c r="A19" s="11">
        <v>5</v>
      </c>
      <c r="B19" s="12" t="s">
        <v>34</v>
      </c>
      <c r="C19" s="26" t="s">
        <v>20</v>
      </c>
      <c r="D19" s="12" t="s">
        <v>30</v>
      </c>
      <c r="E19" s="12">
        <v>937</v>
      </c>
      <c r="F19" s="12">
        <v>125000</v>
      </c>
      <c r="G19" s="13">
        <f t="shared" si="1"/>
        <v>11.7125</v>
      </c>
      <c r="H19" s="14">
        <f t="shared" si="2"/>
        <v>2.7886904761904763</v>
      </c>
      <c r="I19" s="15">
        <v>39923</v>
      </c>
      <c r="J19" s="15">
        <v>39933</v>
      </c>
      <c r="K19" s="15">
        <v>39940</v>
      </c>
      <c r="L19" s="15">
        <v>39989</v>
      </c>
      <c r="M19" s="15">
        <v>40004</v>
      </c>
      <c r="N19" s="15">
        <v>40009</v>
      </c>
      <c r="O19" s="15">
        <v>40014</v>
      </c>
      <c r="P19" s="15">
        <v>40030</v>
      </c>
      <c r="Q19" s="15">
        <v>40087</v>
      </c>
      <c r="R19" s="27">
        <v>40147</v>
      </c>
    </row>
    <row r="20" spans="1:18" ht="31.5">
      <c r="A20" s="11">
        <v>6</v>
      </c>
      <c r="B20" s="12" t="s">
        <v>35</v>
      </c>
      <c r="C20" s="26" t="s">
        <v>20</v>
      </c>
      <c r="D20" s="12" t="s">
        <v>30</v>
      </c>
      <c r="E20" s="12">
        <v>21</v>
      </c>
      <c r="F20" s="12">
        <v>300000</v>
      </c>
      <c r="G20" s="13">
        <f t="shared" si="1"/>
        <v>0.63</v>
      </c>
      <c r="H20" s="14">
        <f t="shared" si="2"/>
        <v>0.15</v>
      </c>
      <c r="I20" s="15">
        <v>39923</v>
      </c>
      <c r="J20" s="15">
        <v>39933</v>
      </c>
      <c r="K20" s="15">
        <v>39940</v>
      </c>
      <c r="L20" s="15">
        <v>39989</v>
      </c>
      <c r="M20" s="15">
        <v>40004</v>
      </c>
      <c r="N20" s="15">
        <v>40009</v>
      </c>
      <c r="O20" s="15">
        <v>40014</v>
      </c>
      <c r="P20" s="15">
        <v>40030</v>
      </c>
      <c r="Q20" s="15">
        <v>40087</v>
      </c>
      <c r="R20" s="27">
        <v>40147</v>
      </c>
    </row>
    <row r="21" spans="1:18" ht="31.5">
      <c r="A21" s="11">
        <v>7</v>
      </c>
      <c r="B21" s="12" t="s">
        <v>36</v>
      </c>
      <c r="C21" s="26" t="s">
        <v>20</v>
      </c>
      <c r="D21" s="12" t="s">
        <v>30</v>
      </c>
      <c r="E21" s="12">
        <v>21</v>
      </c>
      <c r="F21" s="12">
        <v>300000</v>
      </c>
      <c r="G21" s="13">
        <f t="shared" si="1"/>
        <v>0.63</v>
      </c>
      <c r="H21" s="14">
        <f t="shared" si="2"/>
        <v>0.15</v>
      </c>
      <c r="I21" s="15">
        <v>39923</v>
      </c>
      <c r="J21" s="15">
        <v>39933</v>
      </c>
      <c r="K21" s="15">
        <v>39940</v>
      </c>
      <c r="L21" s="15">
        <v>39989</v>
      </c>
      <c r="M21" s="15">
        <v>40004</v>
      </c>
      <c r="N21" s="15">
        <v>40009</v>
      </c>
      <c r="O21" s="15">
        <v>40014</v>
      </c>
      <c r="P21" s="15">
        <v>40030</v>
      </c>
      <c r="Q21" s="15">
        <v>40087</v>
      </c>
      <c r="R21" s="27">
        <v>40147</v>
      </c>
    </row>
    <row r="22" spans="1:18" ht="37.5" customHeight="1">
      <c r="A22" s="11">
        <v>8</v>
      </c>
      <c r="B22" s="12" t="s">
        <v>37</v>
      </c>
      <c r="C22" s="26" t="s">
        <v>20</v>
      </c>
      <c r="D22" s="12" t="s">
        <v>30</v>
      </c>
      <c r="E22" s="12">
        <v>17</v>
      </c>
      <c r="F22" s="12">
        <v>150000</v>
      </c>
      <c r="G22" s="13">
        <f t="shared" si="1"/>
        <v>0.255</v>
      </c>
      <c r="H22" s="14">
        <f t="shared" si="2"/>
        <v>0.06071428571428571</v>
      </c>
      <c r="I22" s="15">
        <v>39923</v>
      </c>
      <c r="J22" s="15">
        <v>39933</v>
      </c>
      <c r="K22" s="15">
        <v>39940</v>
      </c>
      <c r="L22" s="15">
        <v>39989</v>
      </c>
      <c r="M22" s="15">
        <v>40004</v>
      </c>
      <c r="N22" s="15">
        <v>40009</v>
      </c>
      <c r="O22" s="15">
        <v>40014</v>
      </c>
      <c r="P22" s="15">
        <v>40030</v>
      </c>
      <c r="Q22" s="15">
        <v>40087</v>
      </c>
      <c r="R22" s="27">
        <v>40147</v>
      </c>
    </row>
    <row r="23" spans="1:18" ht="47.25">
      <c r="A23" s="11">
        <v>9</v>
      </c>
      <c r="B23" s="12" t="s">
        <v>38</v>
      </c>
      <c r="C23" s="26" t="s">
        <v>20</v>
      </c>
      <c r="D23" s="12" t="s">
        <v>30</v>
      </c>
      <c r="E23" s="12">
        <v>21</v>
      </c>
      <c r="F23" s="12">
        <v>1000000</v>
      </c>
      <c r="G23" s="13">
        <f t="shared" si="1"/>
        <v>2.1</v>
      </c>
      <c r="H23" s="14">
        <f t="shared" si="2"/>
        <v>0.5</v>
      </c>
      <c r="I23" s="15">
        <v>39923</v>
      </c>
      <c r="J23" s="15">
        <v>39933</v>
      </c>
      <c r="K23" s="15">
        <v>39940</v>
      </c>
      <c r="L23" s="15">
        <v>39989</v>
      </c>
      <c r="M23" s="15">
        <v>40004</v>
      </c>
      <c r="N23" s="15">
        <v>40009</v>
      </c>
      <c r="O23" s="15">
        <v>40014</v>
      </c>
      <c r="P23" s="15">
        <v>40030</v>
      </c>
      <c r="Q23" s="15">
        <v>40087</v>
      </c>
      <c r="R23" s="27">
        <v>40147</v>
      </c>
    </row>
    <row r="24" spans="1:18" ht="15.75">
      <c r="A24" s="11">
        <v>10</v>
      </c>
      <c r="B24" s="12" t="s">
        <v>39</v>
      </c>
      <c r="C24" s="26" t="s">
        <v>20</v>
      </c>
      <c r="D24" s="12" t="s">
        <v>30</v>
      </c>
      <c r="E24" s="12">
        <v>18</v>
      </c>
      <c r="F24" s="12">
        <v>400000</v>
      </c>
      <c r="G24" s="13">
        <f t="shared" si="1"/>
        <v>0.72</v>
      </c>
      <c r="H24" s="14">
        <f t="shared" si="2"/>
        <v>0.1714285714285714</v>
      </c>
      <c r="I24" s="15">
        <v>39923</v>
      </c>
      <c r="J24" s="15">
        <v>39933</v>
      </c>
      <c r="K24" s="15">
        <v>39940</v>
      </c>
      <c r="L24" s="15">
        <v>39989</v>
      </c>
      <c r="M24" s="15">
        <v>40004</v>
      </c>
      <c r="N24" s="15">
        <v>40009</v>
      </c>
      <c r="O24" s="15">
        <v>40014</v>
      </c>
      <c r="P24" s="15">
        <v>40030</v>
      </c>
      <c r="Q24" s="15">
        <v>40087</v>
      </c>
      <c r="R24" s="27">
        <v>40147</v>
      </c>
    </row>
    <row r="25" spans="1:18" ht="27" customHeight="1">
      <c r="A25" s="11">
        <v>11</v>
      </c>
      <c r="B25" s="12" t="s">
        <v>40</v>
      </c>
      <c r="C25" s="26" t="s">
        <v>20</v>
      </c>
      <c r="D25" s="12" t="s">
        <v>30</v>
      </c>
      <c r="E25" s="12">
        <v>21</v>
      </c>
      <c r="F25" s="12">
        <v>120000</v>
      </c>
      <c r="G25" s="13">
        <f t="shared" si="1"/>
        <v>0.252</v>
      </c>
      <c r="H25" s="14">
        <f t="shared" si="2"/>
        <v>0.06</v>
      </c>
      <c r="I25" s="15">
        <v>39923</v>
      </c>
      <c r="J25" s="15">
        <v>39933</v>
      </c>
      <c r="K25" s="15">
        <v>39940</v>
      </c>
      <c r="L25" s="15">
        <v>39989</v>
      </c>
      <c r="M25" s="15">
        <v>40004</v>
      </c>
      <c r="N25" s="15">
        <v>40009</v>
      </c>
      <c r="O25" s="15">
        <v>40014</v>
      </c>
      <c r="P25" s="15">
        <v>40030</v>
      </c>
      <c r="Q25" s="15">
        <v>40087</v>
      </c>
      <c r="R25" s="27">
        <v>40147</v>
      </c>
    </row>
    <row r="26" spans="1:18" ht="56.25" customHeight="1">
      <c r="A26" s="11">
        <v>12</v>
      </c>
      <c r="B26" s="12" t="s">
        <v>41</v>
      </c>
      <c r="C26" s="26" t="s">
        <v>20</v>
      </c>
      <c r="D26" s="12" t="s">
        <v>30</v>
      </c>
      <c r="E26" s="12">
        <v>18</v>
      </c>
      <c r="F26" s="12">
        <v>200000</v>
      </c>
      <c r="G26" s="13">
        <f t="shared" si="1"/>
        <v>0.36</v>
      </c>
      <c r="H26" s="14">
        <f t="shared" si="2"/>
        <v>0.0857142857142857</v>
      </c>
      <c r="I26" s="15">
        <v>39923</v>
      </c>
      <c r="J26" s="15">
        <v>39933</v>
      </c>
      <c r="K26" s="15">
        <v>39940</v>
      </c>
      <c r="L26" s="15">
        <v>39989</v>
      </c>
      <c r="M26" s="15">
        <v>40004</v>
      </c>
      <c r="N26" s="15">
        <v>40009</v>
      </c>
      <c r="O26" s="15">
        <v>40014</v>
      </c>
      <c r="P26" s="15">
        <v>40030</v>
      </c>
      <c r="Q26" s="15">
        <v>40087</v>
      </c>
      <c r="R26" s="27">
        <v>40147</v>
      </c>
    </row>
    <row r="27" spans="1:18" ht="15.75">
      <c r="A27" s="11">
        <v>13</v>
      </c>
      <c r="B27" s="12" t="s">
        <v>42</v>
      </c>
      <c r="C27" s="26" t="s">
        <v>20</v>
      </c>
      <c r="D27" s="12" t="s">
        <v>30</v>
      </c>
      <c r="E27" s="12">
        <v>88</v>
      </c>
      <c r="F27" s="12">
        <v>100000</v>
      </c>
      <c r="G27" s="13">
        <f t="shared" si="1"/>
        <v>0.88</v>
      </c>
      <c r="H27" s="14">
        <f t="shared" si="2"/>
        <v>0.20952380952380953</v>
      </c>
      <c r="I27" s="15">
        <v>39923</v>
      </c>
      <c r="J27" s="15">
        <v>39933</v>
      </c>
      <c r="K27" s="15">
        <v>39940</v>
      </c>
      <c r="L27" s="15">
        <v>39989</v>
      </c>
      <c r="M27" s="15">
        <v>40004</v>
      </c>
      <c r="N27" s="15">
        <v>40009</v>
      </c>
      <c r="O27" s="15">
        <v>40014</v>
      </c>
      <c r="P27" s="15">
        <v>40030</v>
      </c>
      <c r="Q27" s="15">
        <v>40087</v>
      </c>
      <c r="R27" s="27">
        <v>40147</v>
      </c>
    </row>
    <row r="28" spans="1:18" ht="15.75">
      <c r="A28" s="11">
        <v>14</v>
      </c>
      <c r="B28" s="12" t="s">
        <v>43</v>
      </c>
      <c r="C28" s="26" t="s">
        <v>20</v>
      </c>
      <c r="D28" s="12" t="s">
        <v>30</v>
      </c>
      <c r="E28" s="12">
        <v>88</v>
      </c>
      <c r="F28" s="12">
        <v>100000</v>
      </c>
      <c r="G28" s="13">
        <f t="shared" si="1"/>
        <v>0.88</v>
      </c>
      <c r="H28" s="14">
        <f t="shared" si="2"/>
        <v>0.20952380952380953</v>
      </c>
      <c r="I28" s="15">
        <v>39923</v>
      </c>
      <c r="J28" s="15">
        <v>39933</v>
      </c>
      <c r="K28" s="15">
        <v>39940</v>
      </c>
      <c r="L28" s="15">
        <v>39989</v>
      </c>
      <c r="M28" s="15">
        <v>40004</v>
      </c>
      <c r="N28" s="15">
        <v>40009</v>
      </c>
      <c r="O28" s="15">
        <v>40014</v>
      </c>
      <c r="P28" s="15">
        <v>40030</v>
      </c>
      <c r="Q28" s="15">
        <v>40087</v>
      </c>
      <c r="R28" s="27">
        <v>40147</v>
      </c>
    </row>
    <row r="29" spans="1:18" ht="31.5">
      <c r="A29" s="11">
        <v>15</v>
      </c>
      <c r="B29" s="12" t="s">
        <v>44</v>
      </c>
      <c r="C29" s="26" t="s">
        <v>20</v>
      </c>
      <c r="D29" s="12" t="s">
        <v>30</v>
      </c>
      <c r="E29" s="12">
        <v>38</v>
      </c>
      <c r="F29" s="12">
        <v>120000</v>
      </c>
      <c r="G29" s="13">
        <f t="shared" si="1"/>
        <v>0.456</v>
      </c>
      <c r="H29" s="14">
        <f t="shared" si="2"/>
        <v>0.10857142857142858</v>
      </c>
      <c r="I29" s="15">
        <v>39923</v>
      </c>
      <c r="J29" s="15">
        <v>39933</v>
      </c>
      <c r="K29" s="15">
        <v>39940</v>
      </c>
      <c r="L29" s="15">
        <v>39989</v>
      </c>
      <c r="M29" s="15">
        <v>40004</v>
      </c>
      <c r="N29" s="15">
        <v>40009</v>
      </c>
      <c r="O29" s="15">
        <v>40014</v>
      </c>
      <c r="P29" s="15">
        <v>40030</v>
      </c>
      <c r="Q29" s="15">
        <v>40087</v>
      </c>
      <c r="R29" s="27">
        <v>40147</v>
      </c>
    </row>
    <row r="30" spans="1:18" ht="31.5">
      <c r="A30" s="11">
        <v>16</v>
      </c>
      <c r="B30" s="12" t="s">
        <v>45</v>
      </c>
      <c r="C30" s="26" t="s">
        <v>20</v>
      </c>
      <c r="D30" s="12" t="s">
        <v>30</v>
      </c>
      <c r="E30" s="12">
        <v>21</v>
      </c>
      <c r="F30" s="12">
        <v>110000</v>
      </c>
      <c r="G30" s="13">
        <f t="shared" si="1"/>
        <v>0.231</v>
      </c>
      <c r="H30" s="14">
        <f t="shared" si="2"/>
        <v>0.055</v>
      </c>
      <c r="I30" s="15">
        <v>39923</v>
      </c>
      <c r="J30" s="15">
        <v>39933</v>
      </c>
      <c r="K30" s="15">
        <v>39940</v>
      </c>
      <c r="L30" s="15">
        <v>39989</v>
      </c>
      <c r="M30" s="15">
        <v>40004</v>
      </c>
      <c r="N30" s="15">
        <v>40009</v>
      </c>
      <c r="O30" s="15">
        <v>40014</v>
      </c>
      <c r="P30" s="15">
        <v>40030</v>
      </c>
      <c r="Q30" s="15">
        <v>40087</v>
      </c>
      <c r="R30" s="27">
        <v>40147</v>
      </c>
    </row>
    <row r="31" spans="1:18" ht="15.75">
      <c r="A31" s="11">
        <v>17</v>
      </c>
      <c r="B31" s="12" t="s">
        <v>46</v>
      </c>
      <c r="C31" s="26" t="s">
        <v>20</v>
      </c>
      <c r="D31" s="12" t="s">
        <v>30</v>
      </c>
      <c r="E31" s="12">
        <v>21</v>
      </c>
      <c r="F31" s="12">
        <v>150000</v>
      </c>
      <c r="G31" s="13">
        <f t="shared" si="1"/>
        <v>0.315</v>
      </c>
      <c r="H31" s="14">
        <f t="shared" si="2"/>
        <v>0.075</v>
      </c>
      <c r="I31" s="15">
        <v>39923</v>
      </c>
      <c r="J31" s="15">
        <v>39933</v>
      </c>
      <c r="K31" s="15">
        <v>39940</v>
      </c>
      <c r="L31" s="15">
        <v>39989</v>
      </c>
      <c r="M31" s="15">
        <v>40004</v>
      </c>
      <c r="N31" s="15">
        <v>40009</v>
      </c>
      <c r="O31" s="15">
        <v>40014</v>
      </c>
      <c r="P31" s="15">
        <v>40030</v>
      </c>
      <c r="Q31" s="15">
        <v>40087</v>
      </c>
      <c r="R31" s="27">
        <v>40147</v>
      </c>
    </row>
    <row r="32" spans="1:18" ht="15.75">
      <c r="A32" s="28"/>
      <c r="B32" s="18" t="s">
        <v>27</v>
      </c>
      <c r="C32" s="28"/>
      <c r="D32" s="29"/>
      <c r="E32" s="29"/>
      <c r="F32" s="29"/>
      <c r="G32" s="30">
        <f>SUM(G15:G31)</f>
        <v>68.32149999999999</v>
      </c>
      <c r="H32" s="31">
        <f t="shared" si="2"/>
        <v>16.267023809523806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15.75">
      <c r="A33" s="6" t="s">
        <v>47</v>
      </c>
      <c r="B33" s="33"/>
      <c r="C33" s="34"/>
      <c r="D33" s="33"/>
      <c r="E33" s="33"/>
      <c r="F33" s="33"/>
      <c r="G33" s="33"/>
      <c r="H33" s="35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31.5">
      <c r="A34" s="11">
        <v>1</v>
      </c>
      <c r="B34" s="12" t="s">
        <v>48</v>
      </c>
      <c r="C34" s="11" t="s">
        <v>20</v>
      </c>
      <c r="D34" s="12" t="s">
        <v>30</v>
      </c>
      <c r="E34" s="12">
        <v>4179500</v>
      </c>
      <c r="F34" s="13">
        <v>45</v>
      </c>
      <c r="G34" s="13">
        <f>(E34*F34)/10000000</f>
        <v>18.80775</v>
      </c>
      <c r="H34" s="14">
        <f t="shared" si="2"/>
        <v>4.478035714285714</v>
      </c>
      <c r="I34" s="15">
        <v>39923</v>
      </c>
      <c r="J34" s="15">
        <v>39933</v>
      </c>
      <c r="K34" s="15">
        <v>39940</v>
      </c>
      <c r="L34" s="15">
        <v>39989</v>
      </c>
      <c r="M34" s="15">
        <v>40004</v>
      </c>
      <c r="N34" s="15">
        <v>40009</v>
      </c>
      <c r="O34" s="15">
        <v>40014</v>
      </c>
      <c r="P34" s="15">
        <v>40030</v>
      </c>
      <c r="Q34" s="15">
        <v>40086</v>
      </c>
      <c r="R34" s="27">
        <v>40421</v>
      </c>
    </row>
    <row r="35" spans="1:18" ht="31.5">
      <c r="A35" s="11">
        <v>2</v>
      </c>
      <c r="B35" s="12" t="s">
        <v>49</v>
      </c>
      <c r="C35" s="11" t="s">
        <v>20</v>
      </c>
      <c r="D35" s="12" t="s">
        <v>30</v>
      </c>
      <c r="E35" s="12">
        <v>513700</v>
      </c>
      <c r="F35" s="13">
        <v>65</v>
      </c>
      <c r="G35" s="13">
        <f>(E35*F35)/10000000</f>
        <v>3.33905</v>
      </c>
      <c r="H35" s="14">
        <f t="shared" si="2"/>
        <v>0.7950119047619046</v>
      </c>
      <c r="I35" s="15">
        <v>39923</v>
      </c>
      <c r="J35" s="15">
        <v>39933</v>
      </c>
      <c r="K35" s="15">
        <v>39940</v>
      </c>
      <c r="L35" s="15">
        <v>39989</v>
      </c>
      <c r="M35" s="15">
        <v>40004</v>
      </c>
      <c r="N35" s="15">
        <v>40009</v>
      </c>
      <c r="O35" s="15">
        <v>40014</v>
      </c>
      <c r="P35" s="15">
        <v>40030</v>
      </c>
      <c r="Q35" s="15">
        <v>40086</v>
      </c>
      <c r="R35" s="27">
        <v>40421</v>
      </c>
    </row>
    <row r="36" spans="1:18" ht="47.25">
      <c r="A36" s="11">
        <v>3</v>
      </c>
      <c r="B36" s="12" t="s">
        <v>50</v>
      </c>
      <c r="C36" s="11" t="s">
        <v>20</v>
      </c>
      <c r="D36" s="12" t="s">
        <v>30</v>
      </c>
      <c r="E36" s="12">
        <v>1306900</v>
      </c>
      <c r="F36" s="13">
        <v>110</v>
      </c>
      <c r="G36" s="13">
        <f>(E36*F36)/10000000</f>
        <v>14.3759</v>
      </c>
      <c r="H36" s="14">
        <f t="shared" si="2"/>
        <v>3.422833333333333</v>
      </c>
      <c r="I36" s="15">
        <v>39923</v>
      </c>
      <c r="J36" s="15">
        <v>39933</v>
      </c>
      <c r="K36" s="15">
        <v>39940</v>
      </c>
      <c r="L36" s="15">
        <v>39989</v>
      </c>
      <c r="M36" s="15">
        <v>40004</v>
      </c>
      <c r="N36" s="15">
        <v>40009</v>
      </c>
      <c r="O36" s="15">
        <v>40014</v>
      </c>
      <c r="P36" s="15">
        <v>40030</v>
      </c>
      <c r="Q36" s="15">
        <v>40086</v>
      </c>
      <c r="R36" s="27">
        <v>40421</v>
      </c>
    </row>
    <row r="37" spans="1:18" ht="15.75">
      <c r="A37" s="28"/>
      <c r="B37" s="18" t="s">
        <v>27</v>
      </c>
      <c r="C37" s="28"/>
      <c r="D37" s="29"/>
      <c r="E37" s="29"/>
      <c r="F37" s="29"/>
      <c r="G37" s="30">
        <f>SUM(G34:G36)</f>
        <v>36.5227</v>
      </c>
      <c r="H37" s="31">
        <f>SUM(H34:H36)</f>
        <v>8.695880952380952</v>
      </c>
      <c r="I37" s="37"/>
      <c r="J37" s="38"/>
      <c r="K37" s="37"/>
      <c r="L37" s="37"/>
      <c r="M37" s="38"/>
      <c r="N37" s="38"/>
      <c r="O37" s="37"/>
      <c r="P37" s="37"/>
      <c r="Q37" s="37"/>
      <c r="R37" s="37"/>
    </row>
    <row r="38" spans="1:18" ht="15.75">
      <c r="A38" s="28"/>
      <c r="B38" s="66"/>
      <c r="C38" s="66"/>
      <c r="D38" s="66"/>
      <c r="E38" s="66"/>
      <c r="F38" s="66"/>
      <c r="G38" s="66"/>
      <c r="H38" s="66"/>
      <c r="I38" s="66"/>
      <c r="J38" s="66"/>
      <c r="K38" s="37"/>
      <c r="L38" s="37"/>
      <c r="M38" s="38"/>
      <c r="N38" s="38"/>
      <c r="O38" s="37"/>
      <c r="P38" s="37"/>
      <c r="Q38" s="37"/>
      <c r="R38" s="37"/>
    </row>
    <row r="39" spans="1:18" ht="15.75">
      <c r="A39" s="28"/>
      <c r="B39" s="18"/>
      <c r="C39" s="28"/>
      <c r="D39" s="29"/>
      <c r="E39" s="29"/>
      <c r="F39" s="29"/>
      <c r="G39" s="30"/>
      <c r="H39" s="31"/>
      <c r="I39" s="37"/>
      <c r="J39" s="38"/>
      <c r="K39" s="37"/>
      <c r="L39" s="37"/>
      <c r="M39" s="38"/>
      <c r="N39" s="38"/>
      <c r="O39" s="37"/>
      <c r="P39" s="37"/>
      <c r="Q39" s="37"/>
      <c r="R39" s="37"/>
    </row>
    <row r="40" spans="1:18" ht="15.75">
      <c r="A40" s="6" t="s">
        <v>51</v>
      </c>
      <c r="B40" s="39"/>
      <c r="C40" s="40"/>
      <c r="D40" s="39"/>
      <c r="E40" s="39"/>
      <c r="F40" s="41"/>
      <c r="G40" s="41"/>
      <c r="H40" s="14"/>
      <c r="I40" s="42"/>
      <c r="J40" s="43"/>
      <c r="K40" s="42"/>
      <c r="L40" s="42"/>
      <c r="M40" s="43"/>
      <c r="N40" s="43"/>
      <c r="O40" s="42"/>
      <c r="P40" s="42"/>
      <c r="Q40" s="42"/>
      <c r="R40" s="42"/>
    </row>
    <row r="41" spans="1:18" ht="15.75">
      <c r="A41" s="44">
        <v>1</v>
      </c>
      <c r="B41" s="45" t="s">
        <v>52</v>
      </c>
      <c r="C41" s="44" t="s">
        <v>20</v>
      </c>
      <c r="D41" s="45" t="s">
        <v>30</v>
      </c>
      <c r="E41" s="46">
        <v>1105994</v>
      </c>
      <c r="F41" s="13">
        <v>31.5</v>
      </c>
      <c r="G41" s="16">
        <f>(F41*E41)/10000000</f>
        <v>3.4838811</v>
      </c>
      <c r="H41" s="14">
        <f aca="true" t="shared" si="3" ref="H41:H48">G41*10/42</f>
        <v>0.8294954999999999</v>
      </c>
      <c r="I41" s="15">
        <v>39933</v>
      </c>
      <c r="J41" s="15">
        <v>39938</v>
      </c>
      <c r="K41" s="15">
        <v>39945</v>
      </c>
      <c r="L41" s="15">
        <v>39994</v>
      </c>
      <c r="M41" s="15">
        <v>40009</v>
      </c>
      <c r="N41" s="15">
        <v>40016</v>
      </c>
      <c r="O41" s="15">
        <v>40024</v>
      </c>
      <c r="P41" s="15">
        <v>40039</v>
      </c>
      <c r="Q41" s="15">
        <v>40087</v>
      </c>
      <c r="R41" s="27">
        <v>40268</v>
      </c>
    </row>
    <row r="42" spans="1:18" ht="15.75">
      <c r="A42" s="44">
        <v>2</v>
      </c>
      <c r="B42" s="45" t="s">
        <v>53</v>
      </c>
      <c r="C42" s="44" t="s">
        <v>20</v>
      </c>
      <c r="D42" s="45" t="s">
        <v>30</v>
      </c>
      <c r="E42" s="46">
        <v>1391864</v>
      </c>
      <c r="F42" s="13">
        <v>11.5</v>
      </c>
      <c r="G42" s="16">
        <f>(F42*E42)/10000000</f>
        <v>1.6006436</v>
      </c>
      <c r="H42" s="14">
        <f t="shared" si="3"/>
        <v>0.3811056190476191</v>
      </c>
      <c r="I42" s="15">
        <v>39933</v>
      </c>
      <c r="J42" s="15">
        <v>39938</v>
      </c>
      <c r="K42" s="15">
        <v>39945</v>
      </c>
      <c r="L42" s="15">
        <v>39994</v>
      </c>
      <c r="M42" s="15">
        <v>40009</v>
      </c>
      <c r="N42" s="15">
        <v>40016</v>
      </c>
      <c r="O42" s="15">
        <v>40024</v>
      </c>
      <c r="P42" s="15">
        <v>40039</v>
      </c>
      <c r="Q42" s="15">
        <v>40087</v>
      </c>
      <c r="R42" s="27">
        <v>40268</v>
      </c>
    </row>
    <row r="43" spans="1:18" ht="15.75">
      <c r="A43" s="44">
        <v>3</v>
      </c>
      <c r="B43" s="45" t="s">
        <v>54</v>
      </c>
      <c r="C43" s="44" t="s">
        <v>20</v>
      </c>
      <c r="D43" s="45" t="s">
        <v>30</v>
      </c>
      <c r="E43" s="46">
        <v>448491</v>
      </c>
      <c r="F43" s="13">
        <v>36.5</v>
      </c>
      <c r="G43" s="16">
        <f aca="true" t="shared" si="4" ref="G43:G51">(F43*E43)/10000000</f>
        <v>1.63699215</v>
      </c>
      <c r="H43" s="14">
        <f t="shared" si="3"/>
        <v>0.38976003571428575</v>
      </c>
      <c r="I43" s="15">
        <v>39933</v>
      </c>
      <c r="J43" s="15">
        <v>39938</v>
      </c>
      <c r="K43" s="15">
        <v>39945</v>
      </c>
      <c r="L43" s="15">
        <v>39994</v>
      </c>
      <c r="M43" s="15">
        <v>40009</v>
      </c>
      <c r="N43" s="15">
        <v>40016</v>
      </c>
      <c r="O43" s="15">
        <v>40024</v>
      </c>
      <c r="P43" s="15">
        <v>40039</v>
      </c>
      <c r="Q43" s="15">
        <v>40087</v>
      </c>
      <c r="R43" s="27">
        <v>40268</v>
      </c>
    </row>
    <row r="44" spans="1:18" ht="15.75">
      <c r="A44" s="44">
        <v>4</v>
      </c>
      <c r="B44" s="45" t="s">
        <v>55</v>
      </c>
      <c r="C44" s="44" t="s">
        <v>20</v>
      </c>
      <c r="D44" s="45" t="s">
        <v>30</v>
      </c>
      <c r="E44" s="46">
        <v>15465</v>
      </c>
      <c r="F44" s="13">
        <v>49</v>
      </c>
      <c r="G44" s="16">
        <f t="shared" si="4"/>
        <v>0.0757785</v>
      </c>
      <c r="H44" s="14">
        <f t="shared" si="3"/>
        <v>0.0180425</v>
      </c>
      <c r="I44" s="15">
        <v>39933</v>
      </c>
      <c r="J44" s="15">
        <v>39938</v>
      </c>
      <c r="K44" s="15">
        <v>39945</v>
      </c>
      <c r="L44" s="15">
        <v>39994</v>
      </c>
      <c r="M44" s="15">
        <v>40009</v>
      </c>
      <c r="N44" s="15">
        <v>40016</v>
      </c>
      <c r="O44" s="15">
        <v>40024</v>
      </c>
      <c r="P44" s="15">
        <v>40039</v>
      </c>
      <c r="Q44" s="15">
        <v>40087</v>
      </c>
      <c r="R44" s="27">
        <v>40268</v>
      </c>
    </row>
    <row r="45" spans="1:18" ht="15.75">
      <c r="A45" s="44">
        <v>5</v>
      </c>
      <c r="B45" s="45" t="s">
        <v>56</v>
      </c>
      <c r="C45" s="44" t="s">
        <v>20</v>
      </c>
      <c r="D45" s="45" t="s">
        <v>30</v>
      </c>
      <c r="E45" s="46">
        <v>463956</v>
      </c>
      <c r="F45" s="13">
        <v>35</v>
      </c>
      <c r="G45" s="16">
        <f t="shared" si="4"/>
        <v>1.623846</v>
      </c>
      <c r="H45" s="14">
        <f t="shared" si="3"/>
        <v>0.38663</v>
      </c>
      <c r="I45" s="15">
        <v>39933</v>
      </c>
      <c r="J45" s="15">
        <v>39938</v>
      </c>
      <c r="K45" s="15">
        <v>39945</v>
      </c>
      <c r="L45" s="15">
        <v>39994</v>
      </c>
      <c r="M45" s="15">
        <v>40009</v>
      </c>
      <c r="N45" s="15">
        <v>40016</v>
      </c>
      <c r="O45" s="15">
        <v>40024</v>
      </c>
      <c r="P45" s="15">
        <v>40039</v>
      </c>
      <c r="Q45" s="15">
        <v>40087</v>
      </c>
      <c r="R45" s="27">
        <v>40268</v>
      </c>
    </row>
    <row r="46" spans="1:18" ht="15.75">
      <c r="A46" s="44">
        <v>6</v>
      </c>
      <c r="B46" s="45" t="s">
        <v>57</v>
      </c>
      <c r="C46" s="44" t="s">
        <v>20</v>
      </c>
      <c r="D46" s="45" t="s">
        <v>30</v>
      </c>
      <c r="E46" s="46">
        <v>185582</v>
      </c>
      <c r="F46" s="13">
        <v>54</v>
      </c>
      <c r="G46" s="16">
        <f t="shared" si="4"/>
        <v>1.0021428</v>
      </c>
      <c r="H46" s="14">
        <f t="shared" si="3"/>
        <v>0.23860542857142852</v>
      </c>
      <c r="I46" s="15">
        <v>39933</v>
      </c>
      <c r="J46" s="15">
        <v>39938</v>
      </c>
      <c r="K46" s="15">
        <v>39945</v>
      </c>
      <c r="L46" s="15">
        <v>39994</v>
      </c>
      <c r="M46" s="15">
        <v>40009</v>
      </c>
      <c r="N46" s="15">
        <v>40016</v>
      </c>
      <c r="O46" s="15">
        <v>40024</v>
      </c>
      <c r="P46" s="15">
        <v>40039</v>
      </c>
      <c r="Q46" s="15">
        <v>40087</v>
      </c>
      <c r="R46" s="27">
        <v>40268</v>
      </c>
    </row>
    <row r="47" spans="1:18" ht="15.75">
      <c r="A47" s="44">
        <v>7</v>
      </c>
      <c r="B47" s="45" t="s">
        <v>58</v>
      </c>
      <c r="C47" s="44" t="s">
        <v>20</v>
      </c>
      <c r="D47" s="45" t="s">
        <v>30</v>
      </c>
      <c r="E47" s="46">
        <v>61861</v>
      </c>
      <c r="F47" s="13">
        <v>55</v>
      </c>
      <c r="G47" s="16">
        <f t="shared" si="4"/>
        <v>0.3402355</v>
      </c>
      <c r="H47" s="14">
        <f t="shared" si="3"/>
        <v>0.08100845238095238</v>
      </c>
      <c r="I47" s="15">
        <v>39933</v>
      </c>
      <c r="J47" s="15">
        <v>39938</v>
      </c>
      <c r="K47" s="15">
        <v>39945</v>
      </c>
      <c r="L47" s="15">
        <v>39994</v>
      </c>
      <c r="M47" s="15">
        <v>40009</v>
      </c>
      <c r="N47" s="15">
        <v>40016</v>
      </c>
      <c r="O47" s="15">
        <v>40024</v>
      </c>
      <c r="P47" s="15">
        <v>40039</v>
      </c>
      <c r="Q47" s="15">
        <v>40087</v>
      </c>
      <c r="R47" s="27">
        <v>40268</v>
      </c>
    </row>
    <row r="48" spans="1:18" ht="15.75">
      <c r="A48" s="47"/>
      <c r="B48" s="18" t="s">
        <v>27</v>
      </c>
      <c r="C48" s="47"/>
      <c r="D48" s="48"/>
      <c r="E48" s="49"/>
      <c r="F48" s="30"/>
      <c r="G48" s="50">
        <f>SUM(G41:G47)</f>
        <v>9.763519650000001</v>
      </c>
      <c r="H48" s="31">
        <f t="shared" si="3"/>
        <v>2.324647535714286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ht="15.75">
      <c r="A49" s="6" t="s">
        <v>59</v>
      </c>
      <c r="B49" s="39"/>
      <c r="C49" s="40"/>
      <c r="D49" s="39"/>
      <c r="E49" s="39"/>
      <c r="F49" s="13"/>
      <c r="G49" s="41"/>
      <c r="H49" s="51"/>
      <c r="I49" s="42"/>
      <c r="J49" s="43"/>
      <c r="K49" s="42"/>
      <c r="L49" s="42"/>
      <c r="M49" s="43"/>
      <c r="N49" s="43"/>
      <c r="O49" s="42"/>
      <c r="P49" s="42"/>
      <c r="Q49" s="42"/>
      <c r="R49" s="42"/>
    </row>
    <row r="50" spans="1:18" ht="15.75">
      <c r="A50" s="44">
        <v>1</v>
      </c>
      <c r="B50" s="45" t="s">
        <v>60</v>
      </c>
      <c r="C50" s="44" t="s">
        <v>20</v>
      </c>
      <c r="D50" s="45" t="s">
        <v>21</v>
      </c>
      <c r="E50" s="46">
        <v>4152602.8797136773</v>
      </c>
      <c r="F50" s="13">
        <v>2</v>
      </c>
      <c r="G50" s="16">
        <f t="shared" si="4"/>
        <v>0.8305205759427354</v>
      </c>
      <c r="H50" s="14">
        <f>G50*10/42</f>
        <v>0.19774299427207986</v>
      </c>
      <c r="I50" s="15">
        <v>39933</v>
      </c>
      <c r="J50" s="15">
        <v>39938</v>
      </c>
      <c r="K50" s="15">
        <v>39945</v>
      </c>
      <c r="L50" s="15">
        <v>39994</v>
      </c>
      <c r="M50" s="15">
        <v>40009</v>
      </c>
      <c r="N50" s="15">
        <v>40016</v>
      </c>
      <c r="O50" s="15">
        <v>40024</v>
      </c>
      <c r="P50" s="15">
        <v>40039</v>
      </c>
      <c r="Q50" s="15">
        <v>40087</v>
      </c>
      <c r="R50" s="27">
        <v>40268</v>
      </c>
    </row>
    <row r="51" spans="1:18" ht="15.75">
      <c r="A51" s="44">
        <v>2</v>
      </c>
      <c r="B51" s="45" t="s">
        <v>61</v>
      </c>
      <c r="C51" s="44" t="s">
        <v>20</v>
      </c>
      <c r="D51" s="45" t="s">
        <v>21</v>
      </c>
      <c r="E51" s="46">
        <v>415260.28797136777</v>
      </c>
      <c r="F51" s="13">
        <v>5</v>
      </c>
      <c r="G51" s="16">
        <f t="shared" si="4"/>
        <v>0.20763014398568388</v>
      </c>
      <c r="H51" s="14">
        <f>G51*10/42</f>
        <v>0.04943574856801997</v>
      </c>
      <c r="I51" s="15">
        <v>39933</v>
      </c>
      <c r="J51" s="15">
        <v>39938</v>
      </c>
      <c r="K51" s="15">
        <v>39945</v>
      </c>
      <c r="L51" s="15">
        <v>39994</v>
      </c>
      <c r="M51" s="15">
        <v>40009</v>
      </c>
      <c r="N51" s="15">
        <v>40016</v>
      </c>
      <c r="O51" s="15">
        <v>40024</v>
      </c>
      <c r="P51" s="15">
        <v>40039</v>
      </c>
      <c r="Q51" s="15">
        <v>40087</v>
      </c>
      <c r="R51" s="27">
        <v>40268</v>
      </c>
    </row>
    <row r="52" spans="1:18" ht="15.75">
      <c r="A52" s="47"/>
      <c r="B52" s="18" t="s">
        <v>27</v>
      </c>
      <c r="C52" s="28"/>
      <c r="D52" s="48"/>
      <c r="E52" s="49"/>
      <c r="F52" s="30"/>
      <c r="G52" s="50">
        <f>SUM(G50:G51)</f>
        <v>1.0381507199284192</v>
      </c>
      <c r="H52" s="31">
        <f>SUM(H50:H51)</f>
        <v>0.24717874284009983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5.75">
      <c r="A53" s="6" t="s">
        <v>62</v>
      </c>
      <c r="B53" s="39"/>
      <c r="C53" s="40"/>
      <c r="D53" s="39"/>
      <c r="E53" s="39"/>
      <c r="F53" s="13"/>
      <c r="G53" s="41"/>
      <c r="H53" s="51"/>
      <c r="I53" s="42"/>
      <c r="J53" s="43"/>
      <c r="K53" s="42"/>
      <c r="L53" s="42"/>
      <c r="M53" s="43"/>
      <c r="N53" s="43"/>
      <c r="O53" s="42"/>
      <c r="P53" s="42"/>
      <c r="Q53" s="42"/>
      <c r="R53" s="42"/>
    </row>
    <row r="54" spans="1:18" ht="47.25">
      <c r="A54" s="52">
        <v>1</v>
      </c>
      <c r="B54" s="53" t="s">
        <v>63</v>
      </c>
      <c r="C54" s="54" t="s">
        <v>20</v>
      </c>
      <c r="D54" s="55" t="s">
        <v>30</v>
      </c>
      <c r="E54" s="56" t="s">
        <v>64</v>
      </c>
      <c r="F54" s="57" t="s">
        <v>65</v>
      </c>
      <c r="G54" s="16">
        <v>7</v>
      </c>
      <c r="H54" s="14">
        <f>G54*10/42</f>
        <v>1.6666666666666667</v>
      </c>
      <c r="I54" s="17" t="s">
        <v>74</v>
      </c>
      <c r="J54" s="17" t="s">
        <v>74</v>
      </c>
      <c r="K54" s="17" t="s">
        <v>74</v>
      </c>
      <c r="L54" s="17" t="s">
        <v>74</v>
      </c>
      <c r="M54" s="17" t="s">
        <v>74</v>
      </c>
      <c r="N54" s="17" t="s">
        <v>74</v>
      </c>
      <c r="O54" s="17" t="s">
        <v>74</v>
      </c>
      <c r="P54" s="17" t="s">
        <v>74</v>
      </c>
      <c r="Q54" s="17" t="s">
        <v>74</v>
      </c>
      <c r="R54" s="17" t="s">
        <v>74</v>
      </c>
    </row>
    <row r="55" spans="1:18" ht="15.75">
      <c r="A55" s="58"/>
      <c r="B55" s="18" t="s">
        <v>27</v>
      </c>
      <c r="C55" s="59"/>
      <c r="D55" s="60"/>
      <c r="E55" s="61"/>
      <c r="F55" s="62"/>
      <c r="G55" s="50">
        <f>SUM(G54)</f>
        <v>7</v>
      </c>
      <c r="H55" s="31">
        <f>SUM(H54)</f>
        <v>1.6666666666666667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ht="15.75">
      <c r="A56" s="6" t="s">
        <v>66</v>
      </c>
      <c r="B56" s="12"/>
      <c r="C56" s="11"/>
      <c r="D56" s="12"/>
      <c r="E56" s="12"/>
      <c r="F56" s="13"/>
      <c r="G56" s="13"/>
      <c r="H56" s="14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10.25">
      <c r="A57" s="11">
        <v>1</v>
      </c>
      <c r="B57" s="12" t="s">
        <v>67</v>
      </c>
      <c r="C57" s="11" t="s">
        <v>68</v>
      </c>
      <c r="D57" s="12" t="s">
        <v>30</v>
      </c>
      <c r="E57" s="12" t="s">
        <v>69</v>
      </c>
      <c r="F57" s="12" t="s">
        <v>69</v>
      </c>
      <c r="G57" s="13">
        <v>1</v>
      </c>
      <c r="H57" s="14">
        <f>G57*10/42</f>
        <v>0.23809523809523808</v>
      </c>
      <c r="I57" s="42">
        <v>40087</v>
      </c>
      <c r="J57" s="43" t="s">
        <v>65</v>
      </c>
      <c r="K57" s="42">
        <v>40101</v>
      </c>
      <c r="L57" s="42">
        <v>40118</v>
      </c>
      <c r="M57" s="43" t="s">
        <v>65</v>
      </c>
      <c r="N57" s="43" t="s">
        <v>65</v>
      </c>
      <c r="O57" s="42">
        <v>40148</v>
      </c>
      <c r="P57" s="42">
        <v>40162</v>
      </c>
      <c r="Q57" s="42">
        <v>40210</v>
      </c>
      <c r="R57" s="42">
        <v>40268</v>
      </c>
    </row>
    <row r="58" spans="1:18" ht="15.75">
      <c r="A58" s="28"/>
      <c r="B58" s="18" t="s">
        <v>27</v>
      </c>
      <c r="C58" s="28"/>
      <c r="D58" s="29"/>
      <c r="E58" s="29"/>
      <c r="F58" s="29"/>
      <c r="G58" s="30">
        <f>SUM(G57)</f>
        <v>1</v>
      </c>
      <c r="H58" s="31">
        <f>SUM(H57)</f>
        <v>0.23809523809523808</v>
      </c>
      <c r="I58" s="37"/>
      <c r="J58" s="38"/>
      <c r="K58" s="37"/>
      <c r="L58" s="37"/>
      <c r="M58" s="38"/>
      <c r="N58" s="38"/>
      <c r="O58" s="37"/>
      <c r="P58" s="37"/>
      <c r="Q58" s="37"/>
      <c r="R58" s="37"/>
    </row>
    <row r="59" spans="1:18" ht="15.75">
      <c r="A59" s="44"/>
      <c r="B59" s="63" t="s">
        <v>70</v>
      </c>
      <c r="C59" s="44"/>
      <c r="D59" s="45"/>
      <c r="E59" s="46"/>
      <c r="F59" s="13"/>
      <c r="G59" s="30">
        <f>G13++G32+G37+G48+G52+G55+G58</f>
        <v>137.7325167699284</v>
      </c>
      <c r="H59" s="30">
        <f>H13++H32+H37+H48+H52+H55+H58</f>
        <v>32.79345637379247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</row>
  </sheetData>
  <sheetProtection/>
  <mergeCells count="3">
    <mergeCell ref="A1:R1"/>
    <mergeCell ref="A2:R2"/>
    <mergeCell ref="B38:J38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2009-06-19T10:05:05Z</dcterms:modified>
  <cp:category/>
  <cp:version/>
  <cp:contentType/>
  <cp:contentStatus/>
</cp:coreProperties>
</file>